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L4" i="2" s="1"/>
  <c r="M4" i="2" s="1"/>
  <c r="J5" i="2"/>
  <c r="L5" i="2" s="1"/>
  <c r="M5" i="2" s="1"/>
  <c r="J3" i="2" l="1"/>
  <c r="J2" i="2"/>
  <c r="L2" i="2" l="1"/>
  <c r="M2" i="2" s="1"/>
  <c r="L3" i="2" l="1"/>
  <c r="M3" i="2" s="1"/>
</calcChain>
</file>

<file path=xl/sharedStrings.xml><?xml version="1.0" encoding="utf-8"?>
<sst xmlns="http://schemas.openxmlformats.org/spreadsheetml/2006/main" count="43" uniqueCount="24">
  <si>
    <t>Город</t>
  </si>
  <si>
    <t>Вид рекламы</t>
  </si>
  <si>
    <t>Маршруты</t>
  </si>
  <si>
    <t>Количество мониторов</t>
  </si>
  <si>
    <t>Выходов в час на 1 мониторе</t>
  </si>
  <si>
    <t>Выходов в сутки на 1 мониторе</t>
  </si>
  <si>
    <t>Выходов за период на 1 мониторе</t>
  </si>
  <si>
    <t>Казань</t>
  </si>
  <si>
    <t>Реклама на мониторах</t>
  </si>
  <si>
    <t>Период, дней</t>
  </si>
  <si>
    <t>Фото</t>
  </si>
  <si>
    <t>Ролик, сек.</t>
  </si>
  <si>
    <t>Ссылка</t>
  </si>
  <si>
    <t>Трамваи, троллейбусы</t>
  </si>
  <si>
    <t>Вид транспортного средства</t>
  </si>
  <si>
    <t>Марка транспортного средства</t>
  </si>
  <si>
    <t>УралТрансМаш,  АКСМ62103,  КТМ71-623-02, Сити стар71-911, АКСМ 84300М, ТрансАвангард, Тролза оптима, Тролза оптима 2</t>
  </si>
  <si>
    <t>УралТрансМаш,  АКСМ62103,  КТМ71-623-02, Сити стар71-911, АКСМ 84300М, ТрансАвангард, Тролза оптима, Тролза оптима 3</t>
  </si>
  <si>
    <t>УралТрансМаш,  АКСМ62103,  КТМ71-623-02, Сити стар71-911, АКСМ 84300М, ТрансАвангард, Тролза оптима, Тролза оптима 4</t>
  </si>
  <si>
    <t>УралТрансМаш,  АКСМ62103,  КТМ71-623-02, Сити стар71-911, АКСМ 84300М, ТрансАвангард, Тролза оптима, Тролза оптима 5</t>
  </si>
  <si>
    <t>Количество машин</t>
  </si>
  <si>
    <t>Стоимость за период на всех мониторах</t>
  </si>
  <si>
    <t>Схема движения</t>
  </si>
  <si>
    <t>Трамваи № 1, 4, 5, 5а, 6, 7; Троллейбусы №1, 2, 3, 5, 6, 7, 8, 9, 12,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</si>
</sst>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5050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huNsXujUYRGbr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huNsXujUYRGbrg" TargetMode="External"/><Relationship Id="rId1" Type="http://schemas.openxmlformats.org/officeDocument/2006/relationships/hyperlink" Target="https://disk.yandex.ru/d/huNsXujUYRGbrg" TargetMode="External"/><Relationship Id="rId6" Type="http://schemas.openxmlformats.org/officeDocument/2006/relationships/hyperlink" Target="https://wikiroutes.info/kazan/catalog" TargetMode="External"/><Relationship Id="rId5" Type="http://schemas.openxmlformats.org/officeDocument/2006/relationships/hyperlink" Target="https://wikiroutes.info/kazan/catalog" TargetMode="External"/><Relationship Id="rId4" Type="http://schemas.openxmlformats.org/officeDocument/2006/relationships/hyperlink" Target="https://disk.yandex.ru/d/huNsXujUYRGb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30.85546875" style="1" customWidth="1"/>
    <col min="4" max="4" width="20" style="1" customWidth="1"/>
    <col min="5" max="5" width="9.5703125" style="1" customWidth="1"/>
    <col min="6" max="7" width="14.7109375" style="1" customWidth="1"/>
    <col min="8" max="8" width="14.28515625" style="1" customWidth="1"/>
    <col min="9" max="9" width="20.7109375" style="1" customWidth="1"/>
    <col min="10" max="10" width="22.5703125" style="2" customWidth="1"/>
    <col min="11" max="11" width="16.85546875" style="1" customWidth="1"/>
    <col min="12" max="12" width="24" style="1" customWidth="1"/>
    <col min="13" max="13" width="22.85546875" style="1" customWidth="1"/>
    <col min="14" max="14" width="18" style="3" customWidth="1"/>
    <col min="15" max="15" width="19.42578125" style="1" customWidth="1"/>
    <col min="16" max="16384" width="9.140625" style="1"/>
  </cols>
  <sheetData>
    <row r="1" spans="1:15" s="3" customFormat="1" ht="25.5" x14ac:dyDescent="0.25">
      <c r="A1" s="8" t="s">
        <v>0</v>
      </c>
      <c r="B1" s="9" t="s">
        <v>14</v>
      </c>
      <c r="C1" s="9" t="s">
        <v>15</v>
      </c>
      <c r="D1" s="8" t="s">
        <v>1</v>
      </c>
      <c r="E1" s="8" t="s">
        <v>10</v>
      </c>
      <c r="F1" s="9" t="s">
        <v>20</v>
      </c>
      <c r="G1" s="8" t="s">
        <v>3</v>
      </c>
      <c r="H1" s="8" t="s">
        <v>11</v>
      </c>
      <c r="I1" s="8" t="s">
        <v>4</v>
      </c>
      <c r="J1" s="8" t="s">
        <v>5</v>
      </c>
      <c r="K1" s="8" t="s">
        <v>9</v>
      </c>
      <c r="L1" s="8" t="s">
        <v>6</v>
      </c>
      <c r="M1" s="9" t="s">
        <v>21</v>
      </c>
      <c r="N1" s="8" t="s">
        <v>2</v>
      </c>
      <c r="O1" s="9" t="s">
        <v>22</v>
      </c>
    </row>
    <row r="2" spans="1:15" s="5" customFormat="1" ht="51" x14ac:dyDescent="0.25">
      <c r="A2" s="10" t="s">
        <v>7</v>
      </c>
      <c r="B2" s="11" t="s">
        <v>13</v>
      </c>
      <c r="C2" s="11" t="s">
        <v>16</v>
      </c>
      <c r="D2" s="10" t="s">
        <v>8</v>
      </c>
      <c r="E2" s="12" t="s">
        <v>12</v>
      </c>
      <c r="F2" s="11">
        <v>100</v>
      </c>
      <c r="G2" s="11">
        <v>100</v>
      </c>
      <c r="H2" s="10">
        <v>5</v>
      </c>
      <c r="I2" s="10">
        <v>6</v>
      </c>
      <c r="J2" s="10">
        <f>18*I2</f>
        <v>108</v>
      </c>
      <c r="K2" s="11">
        <v>30</v>
      </c>
      <c r="L2" s="10">
        <f>J2*K2</f>
        <v>3240</v>
      </c>
      <c r="M2" s="14">
        <f>( (0.03*L2)*H2)*G2</f>
        <v>48600</v>
      </c>
      <c r="N2" s="13" t="s">
        <v>23</v>
      </c>
      <c r="O2" s="12" t="s">
        <v>12</v>
      </c>
    </row>
    <row r="3" spans="1:15" s="3" customFormat="1" ht="51" x14ac:dyDescent="0.25">
      <c r="A3" s="10" t="s">
        <v>7</v>
      </c>
      <c r="B3" s="11" t="s">
        <v>13</v>
      </c>
      <c r="C3" s="11" t="s">
        <v>17</v>
      </c>
      <c r="D3" s="10" t="s">
        <v>8</v>
      </c>
      <c r="E3" s="12" t="s">
        <v>12</v>
      </c>
      <c r="F3" s="11">
        <v>200</v>
      </c>
      <c r="G3" s="11">
        <v>200</v>
      </c>
      <c r="H3" s="10">
        <v>5</v>
      </c>
      <c r="I3" s="10">
        <v>6</v>
      </c>
      <c r="J3" s="10">
        <f>18*I3</f>
        <v>108</v>
      </c>
      <c r="K3" s="11">
        <v>30</v>
      </c>
      <c r="L3" s="10">
        <f>J3*K3</f>
        <v>3240</v>
      </c>
      <c r="M3" s="14">
        <f>( (0.021*L3)*H3)*G3</f>
        <v>68040.000000000015</v>
      </c>
      <c r="N3" s="13" t="s">
        <v>23</v>
      </c>
      <c r="O3" s="12" t="s">
        <v>12</v>
      </c>
    </row>
    <row r="4" spans="1:15" s="5" customFormat="1" ht="51" x14ac:dyDescent="0.25">
      <c r="A4" s="10" t="s">
        <v>7</v>
      </c>
      <c r="B4" s="11" t="s">
        <v>13</v>
      </c>
      <c r="C4" s="11" t="s">
        <v>18</v>
      </c>
      <c r="D4" s="10" t="s">
        <v>8</v>
      </c>
      <c r="E4" s="12" t="s">
        <v>12</v>
      </c>
      <c r="F4" s="11">
        <v>100</v>
      </c>
      <c r="G4" s="11">
        <v>100</v>
      </c>
      <c r="H4" s="10">
        <v>5</v>
      </c>
      <c r="I4" s="10">
        <v>12</v>
      </c>
      <c r="J4" s="10">
        <f>18*I4</f>
        <v>216</v>
      </c>
      <c r="K4" s="11">
        <v>30</v>
      </c>
      <c r="L4" s="10">
        <f>J4*K4</f>
        <v>6480</v>
      </c>
      <c r="M4" s="14">
        <f>( (0.021*L4)*H4)*G4</f>
        <v>68040.000000000015</v>
      </c>
      <c r="N4" s="13" t="s">
        <v>23</v>
      </c>
      <c r="O4" s="12" t="s">
        <v>12</v>
      </c>
    </row>
    <row r="5" spans="1:15" s="3" customFormat="1" ht="51" x14ac:dyDescent="0.25">
      <c r="A5" s="10" t="s">
        <v>7</v>
      </c>
      <c r="B5" s="11" t="s">
        <v>13</v>
      </c>
      <c r="C5" s="11" t="s">
        <v>19</v>
      </c>
      <c r="D5" s="10" t="s">
        <v>8</v>
      </c>
      <c r="E5" s="12" t="s">
        <v>12</v>
      </c>
      <c r="F5" s="11">
        <v>200</v>
      </c>
      <c r="G5" s="11">
        <v>200</v>
      </c>
      <c r="H5" s="10">
        <v>5</v>
      </c>
      <c r="I5" s="10">
        <v>12</v>
      </c>
      <c r="J5" s="10">
        <f>18*I5</f>
        <v>216</v>
      </c>
      <c r="K5" s="11">
        <v>30</v>
      </c>
      <c r="L5" s="10">
        <f>J5*K5</f>
        <v>6480</v>
      </c>
      <c r="M5" s="14">
        <f>( (0.015*L5)*H5)*G5</f>
        <v>97200</v>
      </c>
      <c r="N5" s="13" t="s">
        <v>23</v>
      </c>
      <c r="O5" s="12" t="s">
        <v>12</v>
      </c>
    </row>
    <row r="12" spans="1:15" s="3" customFormat="1" x14ac:dyDescent="0.25">
      <c r="J12" s="4"/>
    </row>
    <row r="13" spans="1:15" s="3" customFormat="1" x14ac:dyDescent="0.25"/>
    <row r="14" spans="1:15" s="3" customFormat="1" x14ac:dyDescent="0.25">
      <c r="F14" s="6"/>
    </row>
    <row r="15" spans="1:15" x14ac:dyDescent="0.25">
      <c r="F15" s="7"/>
      <c r="J15" s="1"/>
    </row>
    <row r="16" spans="1:15" x14ac:dyDescent="0.25">
      <c r="F16" s="2"/>
      <c r="J16" s="1"/>
    </row>
    <row r="19" ht="15" customHeight="1" x14ac:dyDescent="0.25"/>
  </sheetData>
  <autoFilter ref="A1:O1"/>
  <hyperlinks>
    <hyperlink ref="E2" r:id="rId1"/>
    <hyperlink ref="E3" r:id="rId2"/>
    <hyperlink ref="E5" r:id="rId3"/>
    <hyperlink ref="E4" r:id="rId4"/>
    <hyperlink ref="O2" r:id="rId5"/>
    <hyperlink ref="O3:O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2026-02-13T18:15:41Z</dcterms:modified>
</cp:coreProperties>
</file>